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9120"/>
  </bookViews>
  <sheets>
    <sheet name="sconto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13" i="1" l="1"/>
  <c r="C4" i="1"/>
  <c r="C5" i="1"/>
  <c r="C6" i="1"/>
  <c r="C3" i="1"/>
  <c r="A18" i="1" l="1"/>
  <c r="A19" i="1"/>
  <c r="A20" i="1"/>
  <c r="A17" i="1"/>
  <c r="D7" i="1"/>
  <c r="B16" i="1" l="1"/>
  <c r="F18" i="1"/>
  <c r="F19" i="1"/>
  <c r="F20" i="1"/>
  <c r="F17" i="1"/>
  <c r="B11" i="1"/>
  <c r="E4" i="1"/>
  <c r="E5" i="1"/>
  <c r="E6" i="1"/>
  <c r="E3" i="1"/>
  <c r="E7" i="1" l="1"/>
  <c r="B10" i="1"/>
  <c r="B12" i="1" l="1"/>
  <c r="B14" i="1" l="1"/>
  <c r="F16" i="1"/>
  <c r="D17" i="1" l="1"/>
  <c r="D19" i="1"/>
  <c r="D18" i="1"/>
  <c r="D16" i="1"/>
  <c r="E16" i="1" l="1"/>
</calcChain>
</file>

<file path=xl/sharedStrings.xml><?xml version="1.0" encoding="utf-8"?>
<sst xmlns="http://schemas.openxmlformats.org/spreadsheetml/2006/main" count="13" uniqueCount="13">
  <si>
    <t>Scadenza</t>
  </si>
  <si>
    <t>Giorni</t>
  </si>
  <si>
    <t>Data sconto</t>
  </si>
  <si>
    <t>Importo</t>
  </si>
  <si>
    <t>Interesse</t>
  </si>
  <si>
    <t>Commissioni</t>
  </si>
  <si>
    <t>Netto ricavo</t>
  </si>
  <si>
    <t>Giorni effettivi</t>
  </si>
  <si>
    <t>Numeri debitori</t>
  </si>
  <si>
    <t>totale</t>
  </si>
  <si>
    <t>Disc CF</t>
  </si>
  <si>
    <t>TAEG</t>
  </si>
  <si>
    <t>TAEG sempl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</si>
</sst>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2" fontId="2" fillId="0" borderId="0" xfId="0" applyNumberFormat="1" applyFont="1"/>
    <xf numFmtId="14" fontId="2" fillId="0" borderId="0" xfId="0" applyNumberFormat="1" applyFont="1"/>
    <xf numFmtId="1" fontId="2" fillId="0" borderId="0" xfId="0" applyNumberFormat="1" applyFont="1"/>
    <xf numFmtId="2" fontId="2" fillId="0" borderId="0" xfId="1" applyNumberFormat="1" applyFont="1"/>
    <xf numFmtId="10" fontId="3" fillId="2" borderId="0" xfId="1" applyNumberFormat="1" applyFont="1" applyFill="1"/>
    <xf numFmtId="0" fontId="2" fillId="2" borderId="0" xfId="0" applyFont="1" applyFill="1"/>
    <xf numFmtId="10" fontId="2" fillId="2" borderId="0" xfId="1" applyNumberFormat="1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abSelected="1" topLeftCell="A4" workbookViewId="0">
      <selection activeCell="F16" sqref="F16:F20"/>
    </sheetView>
  </sheetViews>
  <sheetFormatPr defaultColWidth="18.5703125" defaultRowHeight="19.5" x14ac:dyDescent="0.4"/>
  <cols>
    <col min="1" max="2" width="19.28515625" style="1" customWidth="1"/>
    <col min="3" max="3" width="8.42578125" style="1" bestFit="1" customWidth="1"/>
    <col min="4" max="4" width="18.28515625" style="1" bestFit="1" customWidth="1"/>
    <col min="5" max="5" width="18.42578125" style="1" bestFit="1" customWidth="1"/>
    <col min="6" max="6" width="18.5703125" style="1"/>
    <col min="7" max="7" width="10.42578125" style="1" bestFit="1" customWidth="1"/>
    <col min="8" max="16384" width="18.5703125" style="1"/>
  </cols>
  <sheetData>
    <row r="2" spans="1:8" x14ac:dyDescent="0.4">
      <c r="A2" s="1" t="s">
        <v>2</v>
      </c>
      <c r="B2" s="1" t="s">
        <v>0</v>
      </c>
      <c r="C2" s="1" t="s">
        <v>1</v>
      </c>
      <c r="D2" s="1" t="s">
        <v>3</v>
      </c>
      <c r="E2" s="1" t="s">
        <v>8</v>
      </c>
    </row>
    <row r="3" spans="1:8" x14ac:dyDescent="0.4">
      <c r="A3" s="3">
        <v>40921</v>
      </c>
      <c r="B3" s="3">
        <v>40971</v>
      </c>
      <c r="C3" s="4">
        <f>B3-A3+6</f>
        <v>56</v>
      </c>
      <c r="D3" s="1">
        <v>890</v>
      </c>
      <c r="E3" s="1">
        <f>D3*C3</f>
        <v>49840</v>
      </c>
      <c r="H3" s="4"/>
    </row>
    <row r="4" spans="1:8" x14ac:dyDescent="0.4">
      <c r="A4" s="3">
        <v>40921</v>
      </c>
      <c r="B4" s="3">
        <v>40988</v>
      </c>
      <c r="C4" s="4">
        <f t="shared" ref="C4:C6" si="0">B4-A4+6</f>
        <v>73</v>
      </c>
      <c r="D4" s="1">
        <v>1200</v>
      </c>
      <c r="E4" s="1">
        <f t="shared" ref="E4:E6" si="1">D4*C4</f>
        <v>87600</v>
      </c>
      <c r="H4" s="4"/>
    </row>
    <row r="5" spans="1:8" x14ac:dyDescent="0.4">
      <c r="A5" s="3">
        <v>40921</v>
      </c>
      <c r="B5" s="3">
        <v>41004</v>
      </c>
      <c r="C5" s="4">
        <f t="shared" si="0"/>
        <v>89</v>
      </c>
      <c r="D5" s="1">
        <v>3710</v>
      </c>
      <c r="E5" s="1">
        <f t="shared" si="1"/>
        <v>330190</v>
      </c>
      <c r="H5" s="4"/>
    </row>
    <row r="6" spans="1:8" x14ac:dyDescent="0.4">
      <c r="A6" s="3">
        <v>40921</v>
      </c>
      <c r="B6" s="3">
        <v>41019</v>
      </c>
      <c r="C6" s="4">
        <f t="shared" si="0"/>
        <v>104</v>
      </c>
      <c r="D6" s="1">
        <v>1000</v>
      </c>
      <c r="E6" s="1">
        <f t="shared" si="1"/>
        <v>104000</v>
      </c>
      <c r="H6" s="4"/>
    </row>
    <row r="7" spans="1:8" x14ac:dyDescent="0.4">
      <c r="A7" s="1" t="s">
        <v>9</v>
      </c>
      <c r="D7" s="1">
        <f>SUM(D3:D6)</f>
        <v>6800</v>
      </c>
      <c r="E7" s="1">
        <f>SUM(E3:E6)</f>
        <v>571630</v>
      </c>
    </row>
    <row r="10" spans="1:8" x14ac:dyDescent="0.4">
      <c r="A10" s="1" t="s">
        <v>4</v>
      </c>
      <c r="B10" s="2">
        <f>SUM(E3:E6)*0.075/365</f>
        <v>117.45821917808219</v>
      </c>
      <c r="D10" s="2"/>
    </row>
    <row r="11" spans="1:8" x14ac:dyDescent="0.4">
      <c r="A11" s="1" t="s">
        <v>5</v>
      </c>
      <c r="B11" s="1">
        <f>2.5*4</f>
        <v>10</v>
      </c>
    </row>
    <row r="12" spans="1:8" x14ac:dyDescent="0.4">
      <c r="A12" s="1" t="s">
        <v>6</v>
      </c>
      <c r="B12" s="2">
        <f>SUM(D3:D6)-B10-B11</f>
        <v>6672.5417808219181</v>
      </c>
    </row>
    <row r="13" spans="1:8" x14ac:dyDescent="0.4">
      <c r="A13" s="7" t="s">
        <v>12</v>
      </c>
      <c r="B13" s="8">
        <f>(B10+B11)*365/SUM(E3:E6)</f>
        <v>8.1385249199657117E-2</v>
      </c>
    </row>
    <row r="14" spans="1:8" x14ac:dyDescent="0.4">
      <c r="A14" s="7" t="s">
        <v>11</v>
      </c>
      <c r="B14" s="6">
        <f>(6800/B12)^(366/78)-1</f>
        <v>9.2847488744924878E-2</v>
      </c>
    </row>
    <row r="15" spans="1:8" x14ac:dyDescent="0.4">
      <c r="B15" s="5"/>
      <c r="D15" s="1" t="s">
        <v>10</v>
      </c>
    </row>
    <row r="16" spans="1:8" x14ac:dyDescent="0.4">
      <c r="A16" s="1" t="s">
        <v>7</v>
      </c>
      <c r="B16" s="4">
        <f>(A17*D3+A18*D4+A19*D5+A20*D6)/6800</f>
        <v>78.063235294117646</v>
      </c>
      <c r="D16" s="1">
        <f>F17/(1+$B$14)^((C3-6)/366)</f>
        <v>-879.27010477691636</v>
      </c>
      <c r="E16" s="1">
        <f>SUM(D16:D19)</f>
        <v>-6672.4780189222647</v>
      </c>
      <c r="F16" s="2">
        <f>B12</f>
        <v>6672.5417808219181</v>
      </c>
    </row>
    <row r="17" spans="1:6" x14ac:dyDescent="0.4">
      <c r="A17" s="4">
        <f>+B3-A3</f>
        <v>50</v>
      </c>
      <c r="D17" s="1">
        <f>F18/(1+$B$14)^((C4-6)/366)</f>
        <v>-1180.6536906427566</v>
      </c>
      <c r="F17" s="1">
        <f>-D3</f>
        <v>-890</v>
      </c>
    </row>
    <row r="18" spans="1:6" x14ac:dyDescent="0.4">
      <c r="A18" s="4">
        <f t="shared" ref="A18:A20" si="2">+B4-A4</f>
        <v>67</v>
      </c>
      <c r="B18" s="4"/>
      <c r="C18" s="4"/>
      <c r="D18" s="1">
        <f>F19/(1+$B$14)^((C5-6)/366)</f>
        <v>-3636.0473390738816</v>
      </c>
      <c r="F18" s="1">
        <f>-D4</f>
        <v>-1200</v>
      </c>
    </row>
    <row r="19" spans="1:6" x14ac:dyDescent="0.4">
      <c r="A19" s="4">
        <f t="shared" si="2"/>
        <v>83</v>
      </c>
      <c r="B19" s="4"/>
      <c r="D19" s="1">
        <f>F20/(1+$B$14)^((C6-6)/366)</f>
        <v>-976.50688442871012</v>
      </c>
      <c r="F19" s="1">
        <f>-D5</f>
        <v>-3710</v>
      </c>
    </row>
    <row r="20" spans="1:6" x14ac:dyDescent="0.4">
      <c r="A20" s="4">
        <f t="shared" si="2"/>
        <v>98</v>
      </c>
      <c r="B20" s="4"/>
      <c r="F20" s="1">
        <f>-D6</f>
        <v>-1000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sconto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Eleonora</cp:lastModifiedBy>
  <cp:lastPrinted>2012-09-24T13:46:37Z</cp:lastPrinted>
  <dcterms:created xsi:type="dcterms:W3CDTF">2012-06-04T08:28:15Z</dcterms:created>
  <dcterms:modified xsi:type="dcterms:W3CDTF">2012-11-19T09:47:29Z</dcterms:modified>
</cp:coreProperties>
</file>